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735" yWindow="-105" windowWidth="13020" windowHeight="12750"/>
  </bookViews>
  <sheets>
    <sheet name="F-4" sheetId="7" r:id="rId1"/>
    <sheet name="Метадеректер" sheetId="8" r:id="rId2"/>
  </sheets>
  <definedNames>
    <definedName name="_xlnm.Print_Area" localSheetId="0">'F-4'!$A$1:$Z$22</definedName>
  </definedNames>
  <calcPr calcId="144525"/>
</workbook>
</file>

<file path=xl/calcChain.xml><?xml version="1.0" encoding="utf-8"?>
<calcChain xmlns="http://schemas.openxmlformats.org/spreadsheetml/2006/main">
  <c r="AA19" i="7" l="1"/>
  <c r="Z19" i="7"/>
  <c r="AB15" i="7"/>
  <c r="AC13" i="7"/>
  <c r="AB13" i="7"/>
  <c r="AA13" i="7"/>
  <c r="Z13" i="7"/>
  <c r="AC11" i="7"/>
  <c r="AA11" i="7"/>
  <c r="Z11" i="7"/>
  <c r="AA9" i="7"/>
  <c r="Z9" i="7"/>
  <c r="AA7" i="7"/>
  <c r="Z7" i="7"/>
  <c r="Y18" i="7" l="1"/>
  <c r="Y19" i="7"/>
  <c r="V9" i="7"/>
  <c r="D18" i="7"/>
  <c r="Y17" i="7"/>
  <c r="Y15" i="7"/>
  <c r="Y13" i="7"/>
  <c r="Y11" i="7"/>
  <c r="Y9" i="7"/>
  <c r="Y7" i="7"/>
  <c r="X17" i="7"/>
  <c r="X19" i="7"/>
  <c r="X15" i="7"/>
  <c r="X13" i="7"/>
  <c r="X11" i="7"/>
  <c r="X9" i="7"/>
  <c r="X7" i="7"/>
  <c r="W18" i="7"/>
  <c r="W19" i="7"/>
  <c r="W17" i="7"/>
  <c r="W15" i="7"/>
  <c r="W13" i="7"/>
  <c r="W11" i="7"/>
  <c r="W9" i="7"/>
  <c r="W7" i="7"/>
  <c r="R17" i="7"/>
  <c r="S17" i="7"/>
  <c r="T17" i="7"/>
  <c r="U17" i="7"/>
  <c r="V17" i="7"/>
  <c r="U15" i="7"/>
  <c r="V15" i="7"/>
  <c r="U13" i="7"/>
  <c r="V13" i="7"/>
  <c r="T11" i="7"/>
  <c r="U11" i="7"/>
  <c r="V11" i="7"/>
  <c r="T9" i="7"/>
  <c r="U9" i="7"/>
  <c r="T7" i="7"/>
  <c r="U7" i="7"/>
  <c r="V7" i="7"/>
  <c r="R18" i="7"/>
  <c r="R19" i="7"/>
  <c r="S18" i="7"/>
  <c r="S19" i="7"/>
  <c r="T18" i="7"/>
  <c r="T19" i="7"/>
  <c r="U18" i="7"/>
  <c r="U19" i="7"/>
  <c r="V18" i="7"/>
  <c r="V19" i="7"/>
  <c r="S15" i="7"/>
  <c r="T15" i="7"/>
  <c r="S13" i="7"/>
  <c r="T13" i="7"/>
  <c r="S11" i="7"/>
  <c r="S9" i="7"/>
  <c r="S7" i="7"/>
  <c r="E18" i="7"/>
  <c r="E19" i="7"/>
  <c r="F18" i="7"/>
  <c r="F19" i="7"/>
  <c r="G18" i="7"/>
  <c r="G19" i="7"/>
  <c r="H18" i="7"/>
  <c r="H19" i="7"/>
  <c r="I18" i="7"/>
  <c r="I19" i="7"/>
  <c r="J18" i="7"/>
  <c r="J19" i="7"/>
  <c r="K18" i="7"/>
  <c r="K19" i="7"/>
  <c r="L18" i="7"/>
  <c r="L19" i="7"/>
  <c r="M18" i="7"/>
  <c r="M19" i="7"/>
  <c r="N18" i="7"/>
  <c r="N19" i="7"/>
  <c r="O18" i="7"/>
  <c r="O19" i="7"/>
  <c r="P18" i="7"/>
  <c r="P19" i="7"/>
  <c r="Q18" i="7"/>
  <c r="Q19" i="7"/>
  <c r="D19" i="7"/>
  <c r="Q17" i="7"/>
  <c r="P17" i="7"/>
  <c r="O17" i="7"/>
  <c r="N17" i="7"/>
  <c r="M17" i="7"/>
  <c r="L17" i="7"/>
  <c r="K17" i="7"/>
  <c r="J17" i="7"/>
  <c r="I17" i="7"/>
  <c r="H17" i="7"/>
  <c r="G17" i="7"/>
  <c r="F17" i="7"/>
  <c r="E17" i="7"/>
  <c r="D17" i="7"/>
  <c r="R15" i="7"/>
  <c r="Q15" i="7"/>
  <c r="P15" i="7"/>
  <c r="O15" i="7"/>
  <c r="N15" i="7"/>
  <c r="M15" i="7"/>
  <c r="L15" i="7"/>
  <c r="K15" i="7"/>
  <c r="J15" i="7"/>
  <c r="I15" i="7"/>
  <c r="H15" i="7"/>
  <c r="G15" i="7"/>
  <c r="F15" i="7"/>
  <c r="E15" i="7"/>
  <c r="D15" i="7"/>
  <c r="R13" i="7"/>
  <c r="Q13" i="7"/>
  <c r="P13" i="7"/>
  <c r="O13" i="7"/>
  <c r="N13" i="7"/>
  <c r="M13" i="7"/>
  <c r="L13" i="7"/>
  <c r="K13" i="7"/>
  <c r="J13" i="7"/>
  <c r="I13" i="7"/>
  <c r="H13" i="7"/>
  <c r="G13" i="7"/>
  <c r="F13" i="7"/>
  <c r="E13" i="7"/>
  <c r="D13" i="7"/>
  <c r="R11" i="7"/>
  <c r="Q11" i="7"/>
  <c r="P11" i="7"/>
  <c r="O11" i="7"/>
  <c r="N11" i="7"/>
  <c r="M11" i="7"/>
  <c r="L11" i="7"/>
  <c r="K11" i="7"/>
  <c r="J11" i="7"/>
  <c r="I11" i="7"/>
  <c r="H11" i="7"/>
  <c r="G11" i="7"/>
  <c r="F11" i="7"/>
  <c r="E11" i="7"/>
  <c r="D11" i="7"/>
  <c r="R9" i="7"/>
  <c r="Q9" i="7"/>
  <c r="P9" i="7"/>
  <c r="O9" i="7"/>
  <c r="N9" i="7"/>
  <c r="M9" i="7"/>
  <c r="L9" i="7"/>
  <c r="K9" i="7"/>
  <c r="J9" i="7"/>
  <c r="I9" i="7"/>
  <c r="H9" i="7"/>
  <c r="G9" i="7"/>
  <c r="F9" i="7"/>
  <c r="E9" i="7"/>
  <c r="D9" i="7"/>
  <c r="R7" i="7"/>
  <c r="Q7" i="7"/>
  <c r="P7" i="7"/>
  <c r="O7" i="7"/>
  <c r="N7" i="7"/>
  <c r="M7" i="7"/>
  <c r="L7" i="7"/>
  <c r="K7" i="7"/>
  <c r="J7" i="7"/>
  <c r="I7" i="7"/>
  <c r="H7" i="7"/>
  <c r="G7" i="7"/>
  <c r="F7" i="7"/>
  <c r="E7" i="7"/>
  <c r="D7" i="7"/>
</calcChain>
</file>

<file path=xl/sharedStrings.xml><?xml version="1.0" encoding="utf-8"?>
<sst xmlns="http://schemas.openxmlformats.org/spreadsheetml/2006/main" count="77" uniqueCount="47">
  <si>
    <t>1000 га</t>
  </si>
  <si>
    <t>т</t>
  </si>
  <si>
    <t>кг/га</t>
  </si>
  <si>
    <t xml:space="preserve">Гербицидтер мен десиканттарды ауыл шаруашылығы жерлерінің жеке алаңдарына себу (4 жол / 1 жол)                         </t>
  </si>
  <si>
    <t>Ауыл шаруашылығы жерлері алаңының бірлігіне өсімдіктердің өсуін реттегіштерді себу (8-жол / 1-жол)</t>
  </si>
  <si>
    <t>Ауыл шаруашылығы жерлері алаңының бірлігіне басқа пестицидтерді себу (мысалы, минералды майлар)
(12-жол / 1-жол)</t>
  </si>
  <si>
    <t>Пестицидтерді жалпы себу (2 + 4 + 6 + 8 + 10 + 12 жолдар)</t>
  </si>
  <si>
    <t>Заттар</t>
  </si>
  <si>
    <t>Бірлігі</t>
  </si>
  <si>
    <t>-</t>
  </si>
  <si>
    <t>Методология/
методика расчета</t>
  </si>
  <si>
    <t>Көрсеткіш</t>
  </si>
  <si>
    <t>Көрсеткішті анықтау</t>
  </si>
  <si>
    <t>Өлшем бірлігі</t>
  </si>
  <si>
    <t>Пестицидтердің саны тоннамен өлшенеді; ауыл шаруашылығы жерлерінің бір алаңына пестицидтерді тұтыну гектарына килограммен көрсетіледі.</t>
  </si>
  <si>
    <t>Кезеңділігі</t>
  </si>
  <si>
    <t>жылдық</t>
  </si>
  <si>
    <t>Ақпарат көзі</t>
  </si>
  <si>
    <t>Біріктіру деңгейі</t>
  </si>
  <si>
    <t>Қазақстан Республикасы бойынша</t>
  </si>
  <si>
    <t>Ілеспе көрсеткіштер</t>
  </si>
  <si>
    <t>Ауыл шаруашылығы жері алаңының бірлігіне пестицидтерді тұтыну</t>
  </si>
  <si>
    <t>ТДМ индикаторларымен, ЭЫДҰ жасыл өсу индикаторларымен байланыс</t>
  </si>
  <si>
    <t>Көрсеткіштер-көрсеткішті есептеудің құрамдас бөліктері</t>
  </si>
  <si>
    <t>Жаңарту мерзімі</t>
  </si>
  <si>
    <t>жыл сайын желтоқсанда</t>
  </si>
  <si>
    <t>Байланыстар</t>
  </si>
  <si>
    <t xml:space="preserve">Пестицидтерді қолдану      </t>
  </si>
  <si>
    <t>Пестицидтерді қолдану</t>
  </si>
  <si>
    <t>Ауыл шаруашылығы жерлерінің жалпы ауданы - есепте жалпы егістік алқап алынады</t>
  </si>
  <si>
    <t>Көрсеткіш ауыл шаруашылығы жерінің бірлігіне қолданылған пестицидтердің жалпы саны ретінде айқындалады. Мониторингті уәкілетті органның пестицидтерді мемлекеттік тіркеуді және Қазақстан Республикасының аумағында пестицидтерді қолдану құқығына тіркеу куәліктерін беруді жүзеге асыратын ведомстволық бағынысты ұйымы жүзеге асырады.</t>
  </si>
  <si>
    <t xml:space="preserve">Пестицидтерді қолдану жөніндегі деректерді қалыптастыру жөніндегі жауапты мемлекеттік орган Қазақстан Республикасының Ауыл шаруашылығы министрлігі болып табылады.
</t>
  </si>
  <si>
    <t>Көрсеткіш қолданылған пестицидтердің (Инсектицидтер, гербицидтер, фунгицидтер, өсімдіктердің өсуін реттегіштер, родентицидтер және т.б.) жалпы санын, сондай-ақ пестицидтерді ауыл шаруашылығы жерлерінің бір алаңына қолдануды көрсетеді. Пестицидтер-кез-келген зиянкестердің әсерін болдырмауға, жоюға немесе азайтуға арналған заттар. Өсімдіктердің өсуін реттегіштер-өсімдіктердің өсуін баяулататын пестицидтер.</t>
  </si>
  <si>
    <t>74-93-11, 74-93-07</t>
  </si>
  <si>
    <t>22 239,4</t>
  </si>
  <si>
    <t>Жалпы егістік алқабы</t>
  </si>
  <si>
    <t>Инсектицидтерді қолдану</t>
  </si>
  <si>
    <t>Ақпарат көзі – Қазақстан Республикасы Ауыл шаруашылығы министрлігінің Агроөнеркәсіптік кешендегі мемлекеттік инспекция комитеті.</t>
  </si>
  <si>
    <t>Ауыл шаруашылығы жерлері алаңының бірлігіне алаңына  инсектицидтерді қолдану
(2-жол / 1-жол)</t>
  </si>
  <si>
    <t>Гербицидтер мен десиканттарды қолдану</t>
  </si>
  <si>
    <t>Ауыл шаруашылығы жерлерінің бірлік алаңына гербицидтер мен десиканттарды қолдану(6-жол / 1-жол)</t>
  </si>
  <si>
    <t>Фунгицидтер мен бактерицидтерді  қолдану</t>
  </si>
  <si>
    <t>Өсімдіктердің өсуін реттегіштерді  қолдану</t>
  </si>
  <si>
    <t>Родентицидтерді қолдану</t>
  </si>
  <si>
    <t>ААуыл шаруашылығы жерлерінің бірлік алаңына родентицидтерді қолдану (10-жол / 1-жол)</t>
  </si>
  <si>
    <t>Басқа пестицидтерді  қолдану (мысалы, минералды майлар)</t>
  </si>
  <si>
    <t>Ауыл шаруашылығы жерлері алаңының бірлігіне пестицидтерді қолдану (14-жол / 1-жол)</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</si>
</sst>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charset val="238"/>
      <scheme val="minor"/>
    </font>
    <font>
      <b/>
      <sz val="12"/>
      <color indexed="8"/>
      <name val="Roboto"/>
      <charset val="204"/>
    </font>
    <font>
      <sz val="11"/>
      <name val="Roboto"/>
      <charset val="204"/>
    </font>
    <font>
      <i/>
      <sz val="11"/>
      <name val="Roboto"/>
      <charset val="204"/>
    </font>
    <font>
      <b/>
      <sz val="11"/>
      <name val="Roboto"/>
      <charset val="204"/>
    </font>
    <font>
      <b/>
      <i/>
      <sz val="11"/>
      <name val="Roboto"/>
      <charset val="204"/>
    </font>
    <font>
      <sz val="11"/>
      <color indexed="8"/>
      <name val="Roboto"/>
      <charset val="204"/>
    </font>
    <font>
      <sz val="11"/>
      <color theme="1"/>
      <name val="Roboto"/>
      <charset val="204"/>
    </font>
    <font>
      <sz val="11"/>
      <color rgb="FF000000"/>
      <name val="Roboto"/>
      <charset val="204"/>
    </font>
    <font>
      <i/>
      <sz val="11"/>
      <color theme="1"/>
      <name val="Roboto"/>
      <charset val="204"/>
    </font>
    <font>
      <b/>
      <sz val="11"/>
      <color theme="1"/>
      <name val="Roboto"/>
      <charset val="204"/>
    </font>
    <font>
      <b/>
      <i/>
      <sz val="11"/>
      <color theme="1"/>
      <name val="Roboto"/>
      <charset val="204"/>
    </font>
    <font>
      <sz val="12"/>
      <color theme="1"/>
      <name val="Roboto"/>
      <charset val="204"/>
    </font>
    <font>
      <sz val="10"/>
      <color theme="1"/>
      <name val="Roboto"/>
      <charset val="204"/>
    </font>
    <font>
      <u/>
      <sz val="10"/>
      <color theme="1"/>
      <name val="Roboto"/>
      <charset val="204"/>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tint="-0.249977111117893"/>
        <bgColor indexed="64"/>
      </patternFill>
    </fill>
    <fill>
      <patternFill patternType="solid">
        <fgColor rgb="FFBFBFBF"/>
        <bgColor indexed="64"/>
      </patternFill>
    </fill>
    <fill>
      <patternFill patternType="solid">
        <fgColor theme="3"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7" fillId="2" borderId="0" xfId="0" applyFont="1" applyFill="1"/>
    <xf numFmtId="0" fontId="7" fillId="2" borderId="1" xfId="0" applyFont="1" applyFill="1"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justify" vertical="center" wrapText="1"/>
    </xf>
    <xf numFmtId="164" fontId="7" fillId="3" borderId="1" xfId="0" applyNumberFormat="1" applyFont="1" applyFill="1" applyBorder="1" applyAlignment="1">
      <alignment horizontal="right" wrapText="1"/>
    </xf>
    <xf numFmtId="164" fontId="7" fillId="4" borderId="1" xfId="0" applyNumberFormat="1" applyFont="1" applyFill="1" applyBorder="1" applyAlignment="1">
      <alignment horizontal="right" wrapText="1"/>
    </xf>
    <xf numFmtId="164" fontId="7" fillId="4" borderId="1" xfId="0" applyNumberFormat="1" applyFont="1" applyFill="1" applyBorder="1" applyAlignment="1">
      <alignment horizontal="right"/>
    </xf>
    <xf numFmtId="164" fontId="8" fillId="4" borderId="1" xfId="0" applyNumberFormat="1" applyFont="1" applyFill="1" applyBorder="1" applyAlignment="1">
      <alignment horizontal="right"/>
    </xf>
    <xf numFmtId="164" fontId="7" fillId="4" borderId="2" xfId="0" applyNumberFormat="1" applyFont="1" applyFill="1" applyBorder="1" applyAlignment="1">
      <alignment horizontal="right"/>
    </xf>
    <xf numFmtId="164" fontId="7" fillId="4" borderId="1" xfId="0" applyNumberFormat="1" applyFont="1" applyFill="1" applyBorder="1"/>
    <xf numFmtId="164" fontId="2" fillId="3" borderId="1" xfId="0" applyNumberFormat="1" applyFont="1" applyFill="1" applyBorder="1"/>
    <xf numFmtId="0" fontId="2"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4" fontId="7" fillId="3" borderId="1" xfId="0" applyNumberFormat="1" applyFont="1" applyFill="1" applyBorder="1" applyAlignment="1">
      <alignment wrapText="1"/>
    </xf>
    <xf numFmtId="4" fontId="7" fillId="4" borderId="1" xfId="0" applyNumberFormat="1" applyFont="1" applyFill="1" applyBorder="1" applyAlignment="1"/>
    <xf numFmtId="4" fontId="7" fillId="3" borderId="1" xfId="0" applyNumberFormat="1" applyFont="1" applyFill="1" applyBorder="1" applyAlignment="1"/>
    <xf numFmtId="4" fontId="7" fillId="4" borderId="2" xfId="0" applyNumberFormat="1" applyFont="1" applyFill="1" applyBorder="1" applyAlignment="1"/>
    <xf numFmtId="4" fontId="2" fillId="3" borderId="1" xfId="0" applyNumberFormat="1" applyFont="1" applyFill="1" applyBorder="1" applyAlignment="1"/>
    <xf numFmtId="4" fontId="2" fillId="3" borderId="1" xfId="0" applyNumberFormat="1" applyFont="1" applyFill="1" applyBorder="1" applyAlignment="1">
      <alignment horizontal="right"/>
    </xf>
    <xf numFmtId="0" fontId="3" fillId="2"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4" fontId="9" fillId="5" borderId="1" xfId="0" applyNumberFormat="1" applyFont="1" applyFill="1" applyBorder="1" applyAlignment="1">
      <alignment wrapText="1"/>
    </xf>
    <xf numFmtId="4" fontId="3" fillId="5" borderId="1" xfId="0" applyNumberFormat="1" applyFont="1" applyFill="1" applyBorder="1" applyAlignment="1">
      <alignment wrapText="1"/>
    </xf>
    <xf numFmtId="4" fontId="3" fillId="5" borderId="1" xfId="0" applyNumberFormat="1" applyFont="1" applyFill="1" applyBorder="1" applyAlignment="1">
      <alignment horizontal="right" wrapText="1"/>
    </xf>
    <xf numFmtId="4" fontId="8" fillId="4" borderId="1" xfId="0" applyNumberFormat="1" applyFont="1" applyFill="1" applyBorder="1" applyAlignment="1"/>
    <xf numFmtId="4" fontId="9" fillId="6" borderId="1" xfId="0" applyNumberFormat="1" applyFont="1" applyFill="1" applyBorder="1" applyAlignment="1">
      <alignment wrapText="1"/>
    </xf>
    <xf numFmtId="4" fontId="3" fillId="6" borderId="1" xfId="0" applyNumberFormat="1" applyFont="1" applyFill="1" applyBorder="1" applyAlignment="1">
      <alignment wrapText="1"/>
    </xf>
    <xf numFmtId="4" fontId="3" fillId="6" borderId="1" xfId="0" applyNumberFormat="1" applyFont="1" applyFill="1" applyBorder="1" applyAlignment="1">
      <alignment horizontal="right" wrapText="1"/>
    </xf>
    <xf numFmtId="4" fontId="7" fillId="4" borderId="1" xfId="0" applyNumberFormat="1" applyFont="1" applyFill="1" applyBorder="1" applyAlignment="1">
      <alignment horizontal="right"/>
    </xf>
    <xf numFmtId="0" fontId="9" fillId="2" borderId="2" xfId="0" applyFont="1" applyFill="1" applyBorder="1" applyAlignment="1">
      <alignment horizontal="center" vertical="center"/>
    </xf>
    <xf numFmtId="4" fontId="9" fillId="5" borderId="1" xfId="0" applyNumberFormat="1" applyFont="1" applyFill="1" applyBorder="1" applyAlignment="1">
      <alignment horizontal="right" wrapText="1"/>
    </xf>
    <xf numFmtId="0" fontId="9" fillId="2" borderId="0" xfId="0" applyFont="1" applyFill="1"/>
    <xf numFmtId="0" fontId="4" fillId="2" borderId="1" xfId="0" applyFont="1" applyFill="1" applyBorder="1" applyAlignment="1">
      <alignment horizontal="left" vertical="center" wrapText="1"/>
    </xf>
    <xf numFmtId="164" fontId="10" fillId="3" borderId="1" xfId="0" applyNumberFormat="1" applyFont="1" applyFill="1" applyBorder="1" applyAlignment="1">
      <alignment wrapText="1"/>
    </xf>
    <xf numFmtId="164" fontId="4" fillId="3" borderId="1" xfId="0" applyNumberFormat="1" applyFont="1" applyFill="1" applyBorder="1" applyAlignment="1"/>
    <xf numFmtId="164" fontId="4" fillId="3" borderId="1" xfId="0" applyNumberFormat="1" applyFont="1" applyFill="1" applyBorder="1" applyAlignment="1">
      <alignment horizontal="right"/>
    </xf>
    <xf numFmtId="0" fontId="5" fillId="2" borderId="1" xfId="0" applyFont="1" applyFill="1" applyBorder="1" applyAlignment="1">
      <alignment horizontal="left" vertical="center" wrapText="1"/>
    </xf>
    <xf numFmtId="4" fontId="11" fillId="5" borderId="1" xfId="0" applyNumberFormat="1" applyFont="1" applyFill="1" applyBorder="1" applyAlignment="1">
      <alignment wrapText="1"/>
    </xf>
    <xf numFmtId="4" fontId="5" fillId="5" borderId="1" xfId="0" applyNumberFormat="1" applyFont="1" applyFill="1" applyBorder="1" applyAlignment="1">
      <alignment wrapText="1"/>
    </xf>
    <xf numFmtId="4" fontId="5" fillId="5" borderId="1" xfId="0" applyNumberFormat="1" applyFont="1" applyFill="1" applyBorder="1" applyAlignment="1">
      <alignment horizontal="right" wrapText="1"/>
    </xf>
    <xf numFmtId="0" fontId="12" fillId="2" borderId="0" xfId="0" applyFont="1" applyFill="1" applyAlignment="1">
      <alignment horizontal="justify"/>
    </xf>
    <xf numFmtId="0" fontId="13" fillId="2" borderId="0" xfId="0" applyFont="1" applyFill="1"/>
    <xf numFmtId="0" fontId="14" fillId="2" borderId="0" xfId="0" applyFont="1" applyFill="1" applyBorder="1" applyAlignment="1">
      <alignment vertical="center"/>
    </xf>
    <xf numFmtId="0" fontId="13" fillId="2" borderId="0" xfId="0" applyFont="1" applyFill="1" applyBorder="1" applyAlignment="1">
      <alignment vertical="center" wrapText="1"/>
    </xf>
    <xf numFmtId="0" fontId="13" fillId="2" borderId="0" xfId="0" applyFont="1" applyFill="1" applyBorder="1" applyAlignment="1">
      <alignment horizontal="justify"/>
    </xf>
    <xf numFmtId="0" fontId="13" fillId="2" borderId="0" xfId="0" applyFont="1" applyFill="1" applyBorder="1"/>
    <xf numFmtId="4" fontId="7" fillId="7" borderId="1" xfId="0" applyNumberFormat="1" applyFont="1" applyFill="1" applyBorder="1" applyAlignment="1">
      <alignment vertical="center" wrapText="1"/>
    </xf>
    <xf numFmtId="0" fontId="7" fillId="0" borderId="1" xfId="0" applyFont="1" applyBorder="1"/>
    <xf numFmtId="0" fontId="7" fillId="0" borderId="0" xfId="0" applyFont="1"/>
    <xf numFmtId="0" fontId="6" fillId="0" borderId="1" xfId="0" applyFont="1" applyBorder="1" applyAlignment="1">
      <alignment wrapText="1"/>
    </xf>
    <xf numFmtId="0" fontId="7" fillId="0" borderId="1" xfId="0" applyFont="1" applyBorder="1" applyAlignment="1">
      <alignment wrapText="1"/>
    </xf>
    <xf numFmtId="17" fontId="7" fillId="0" borderId="1" xfId="0" applyNumberFormat="1" applyFont="1" applyBorder="1"/>
    <xf numFmtId="164" fontId="2" fillId="3" borderId="1" xfId="0" applyNumberFormat="1" applyFont="1" applyFill="1" applyBorder="1" applyAlignment="1">
      <alignment horizontal="right"/>
    </xf>
    <xf numFmtId="0" fontId="13" fillId="2" borderId="0" xfId="0" applyFont="1" applyFill="1" applyBorder="1" applyAlignment="1">
      <alignment vertical="center"/>
    </xf>
    <xf numFmtId="0" fontId="7" fillId="2" borderId="0" xfId="0" applyFont="1" applyFill="1" applyAlignment="1">
      <alignment horizontal="justify"/>
    </xf>
    <xf numFmtId="0" fontId="7" fillId="2" borderId="0" xfId="0" applyFont="1" applyFill="1" applyBorder="1" applyAlignment="1">
      <alignment vertical="center"/>
    </xf>
    <xf numFmtId="0" fontId="13"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7" fillId="2" borderId="4" xfId="0" applyFont="1" applyFill="1" applyBorder="1" applyAlignment="1">
      <alignment horizontal="center"/>
    </xf>
    <xf numFmtId="0" fontId="10" fillId="8" borderId="2"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 fillId="3" borderId="6" xfId="0" applyFont="1" applyFill="1" applyBorder="1" applyAlignment="1">
      <alignment horizontal="center"/>
    </xf>
    <xf numFmtId="0" fontId="1" fillId="3" borderId="0" xfId="0" applyFont="1" applyFill="1" applyBorder="1" applyAlignment="1">
      <alignment horizontal="center"/>
    </xf>
    <xf numFmtId="0" fontId="7" fillId="7" borderId="7"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0" borderId="9" xfId="0" applyFont="1" applyBorder="1" applyAlignment="1">
      <alignment wrapText="1"/>
    </xf>
    <xf numFmtId="0" fontId="7" fillId="0" borderId="10" xfId="0" applyFont="1" applyBorder="1" applyAlignment="1">
      <alignment wrapText="1"/>
    </xf>
    <xf numFmtId="0" fontId="7" fillId="0" borderId="11" xfId="0" applyFont="1" applyBorder="1" applyAlignment="1">
      <alignment wrapText="1"/>
    </xf>
    <xf numFmtId="0" fontId="3" fillId="5" borderId="1" xfId="0" applyNumberFormat="1" applyFont="1" applyFill="1" applyBorder="1" applyAlignment="1">
      <alignment horizontal="righ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tabSelected="1" zoomScale="75" zoomScaleNormal="75" zoomScaleSheetLayoutView="65" workbookViewId="0">
      <selection activeCell="B18" sqref="B18"/>
    </sheetView>
  </sheetViews>
  <sheetFormatPr defaultColWidth="11.42578125" defaultRowHeight="15" x14ac:dyDescent="0.25"/>
  <cols>
    <col min="1" max="1" width="4.28515625" style="1" customWidth="1"/>
    <col min="2" max="2" width="44.5703125" style="1" customWidth="1"/>
    <col min="3" max="3" width="9.5703125" style="1" customWidth="1"/>
    <col min="4" max="20" width="10.28515625" style="44" customWidth="1"/>
    <col min="21" max="25" width="10.28515625" style="1" customWidth="1"/>
    <col min="26" max="16384" width="11.42578125" style="1"/>
  </cols>
  <sheetData>
    <row r="1" spans="1:30" ht="18.75" customHeight="1" x14ac:dyDescent="0.25">
      <c r="A1" s="65" t="s">
        <v>27</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row>
    <row r="2" spans="1:30" ht="15" customHeight="1" x14ac:dyDescent="0.25">
      <c r="A2" s="61"/>
      <c r="B2" s="61"/>
      <c r="C2" s="61"/>
      <c r="D2" s="61"/>
      <c r="E2" s="61"/>
      <c r="F2" s="61"/>
      <c r="G2" s="61"/>
      <c r="H2" s="61"/>
      <c r="I2" s="61"/>
      <c r="J2" s="61"/>
      <c r="K2" s="61"/>
      <c r="L2" s="61"/>
      <c r="M2" s="61"/>
      <c r="N2" s="61"/>
      <c r="O2" s="61"/>
      <c r="P2" s="61"/>
      <c r="Q2" s="61"/>
      <c r="R2" s="61"/>
      <c r="S2" s="61"/>
      <c r="T2" s="61"/>
      <c r="U2" s="61"/>
      <c r="V2" s="61"/>
      <c r="W2" s="61"/>
      <c r="X2" s="61"/>
      <c r="Y2" s="61"/>
    </row>
    <row r="3" spans="1:30" x14ac:dyDescent="0.25">
      <c r="A3" s="2"/>
      <c r="B3" s="3" t="s">
        <v>7</v>
      </c>
      <c r="C3" s="3" t="s">
        <v>8</v>
      </c>
      <c r="D3" s="3">
        <v>1990</v>
      </c>
      <c r="E3" s="3">
        <v>1995</v>
      </c>
      <c r="F3" s="3">
        <v>2000</v>
      </c>
      <c r="G3" s="3">
        <v>2001</v>
      </c>
      <c r="H3" s="3">
        <v>2002</v>
      </c>
      <c r="I3" s="3">
        <v>2003</v>
      </c>
      <c r="J3" s="3">
        <v>2004</v>
      </c>
      <c r="K3" s="3">
        <v>2005</v>
      </c>
      <c r="L3" s="3">
        <v>2006</v>
      </c>
      <c r="M3" s="3">
        <v>2007</v>
      </c>
      <c r="N3" s="3">
        <v>2008</v>
      </c>
      <c r="O3" s="3">
        <v>2009</v>
      </c>
      <c r="P3" s="3">
        <v>2010</v>
      </c>
      <c r="Q3" s="3">
        <v>2011</v>
      </c>
      <c r="R3" s="3">
        <v>2012</v>
      </c>
      <c r="S3" s="4">
        <v>2013</v>
      </c>
      <c r="T3" s="4">
        <v>2014</v>
      </c>
      <c r="U3" s="4">
        <v>2015</v>
      </c>
      <c r="V3" s="5">
        <v>2016</v>
      </c>
      <c r="W3" s="4">
        <v>2017</v>
      </c>
      <c r="X3" s="4">
        <v>2018</v>
      </c>
      <c r="Y3" s="4">
        <v>2019</v>
      </c>
      <c r="Z3" s="4">
        <v>2020</v>
      </c>
      <c r="AA3" s="4">
        <v>2021</v>
      </c>
      <c r="AB3" s="4">
        <v>2022</v>
      </c>
      <c r="AC3" s="4">
        <v>2023</v>
      </c>
      <c r="AD3" s="4">
        <v>2024</v>
      </c>
    </row>
    <row r="4" spans="1:30" x14ac:dyDescent="0.25">
      <c r="A4" s="4">
        <v>1</v>
      </c>
      <c r="B4" s="6" t="s">
        <v>35</v>
      </c>
      <c r="C4" s="3" t="s">
        <v>0</v>
      </c>
      <c r="D4" s="7">
        <v>5763.4</v>
      </c>
      <c r="E4" s="7">
        <v>4703.3999999999996</v>
      </c>
      <c r="F4" s="7">
        <v>25889.48</v>
      </c>
      <c r="G4" s="7">
        <v>25060</v>
      </c>
      <c r="H4" s="7">
        <v>25506.400000000001</v>
      </c>
      <c r="I4" s="7">
        <v>24456.639999999999</v>
      </c>
      <c r="J4" s="7">
        <v>25740.799999999999</v>
      </c>
      <c r="K4" s="7">
        <v>25673.35</v>
      </c>
      <c r="L4" s="7">
        <v>26811.52</v>
      </c>
      <c r="M4" s="7">
        <v>34449.72</v>
      </c>
      <c r="N4" s="7">
        <v>35471.589999999997</v>
      </c>
      <c r="O4" s="7">
        <v>36051.51</v>
      </c>
      <c r="P4" s="7">
        <v>35858.629999999997</v>
      </c>
      <c r="Q4" s="7">
        <v>36226.1</v>
      </c>
      <c r="R4" s="8">
        <v>21494.799999999999</v>
      </c>
      <c r="S4" s="9">
        <v>21372.400000000001</v>
      </c>
      <c r="T4" s="9">
        <v>24876.9</v>
      </c>
      <c r="U4" s="10">
        <v>21205</v>
      </c>
      <c r="V4" s="11">
        <v>21660.1</v>
      </c>
      <c r="W4" s="12">
        <v>21902.6</v>
      </c>
      <c r="X4" s="12">
        <v>22011.200000000001</v>
      </c>
      <c r="Y4" s="13">
        <v>21539.439999999999</v>
      </c>
      <c r="Z4" s="13">
        <v>22656.240000000002</v>
      </c>
      <c r="AA4" s="13">
        <v>22925.72</v>
      </c>
      <c r="AB4" s="13">
        <v>21658.3</v>
      </c>
      <c r="AC4" s="13">
        <v>22854.2</v>
      </c>
      <c r="AD4" s="55" t="s">
        <v>34</v>
      </c>
    </row>
    <row r="5" spans="1:30" ht="16.5" customHeight="1" x14ac:dyDescent="0.25">
      <c r="A5" s="2"/>
      <c r="B5" s="62" t="s">
        <v>28</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4"/>
    </row>
    <row r="6" spans="1:30" x14ac:dyDescent="0.25">
      <c r="A6" s="5">
        <v>2</v>
      </c>
      <c r="B6" s="14" t="s">
        <v>36</v>
      </c>
      <c r="C6" s="15" t="s">
        <v>1</v>
      </c>
      <c r="D6" s="16">
        <v>896.71</v>
      </c>
      <c r="E6" s="16">
        <v>314.01</v>
      </c>
      <c r="F6" s="16">
        <v>707.73</v>
      </c>
      <c r="G6" s="16">
        <v>448.83</v>
      </c>
      <c r="H6" s="16">
        <v>317.67</v>
      </c>
      <c r="I6" s="16">
        <v>334.6</v>
      </c>
      <c r="J6" s="16">
        <v>337.29</v>
      </c>
      <c r="K6" s="16">
        <v>247.77</v>
      </c>
      <c r="L6" s="16">
        <v>289.08</v>
      </c>
      <c r="M6" s="16">
        <v>178.99</v>
      </c>
      <c r="N6" s="16">
        <v>313.73</v>
      </c>
      <c r="O6" s="16">
        <v>352.05</v>
      </c>
      <c r="P6" s="16">
        <v>289.52</v>
      </c>
      <c r="Q6" s="16">
        <v>449.2</v>
      </c>
      <c r="R6" s="16">
        <v>410.2</v>
      </c>
      <c r="S6" s="17">
        <v>632.4</v>
      </c>
      <c r="T6" s="18">
        <v>645.4</v>
      </c>
      <c r="U6" s="17">
        <v>524.70000000000005</v>
      </c>
      <c r="V6" s="19">
        <v>506.9</v>
      </c>
      <c r="W6" s="17">
        <v>619.4</v>
      </c>
      <c r="X6" s="17">
        <v>528.1</v>
      </c>
      <c r="Y6" s="20">
        <v>455.84</v>
      </c>
      <c r="Z6" s="21">
        <v>601.29999999999995</v>
      </c>
      <c r="AA6" s="21">
        <v>1117.3</v>
      </c>
      <c r="AB6" s="21">
        <v>738.6</v>
      </c>
      <c r="AC6" s="21">
        <v>2939.2</v>
      </c>
      <c r="AD6" s="21">
        <v>2098.3000000000002</v>
      </c>
    </row>
    <row r="7" spans="1:30" ht="57.75" customHeight="1" x14ac:dyDescent="0.25">
      <c r="A7" s="5">
        <v>3</v>
      </c>
      <c r="B7" s="22" t="s">
        <v>38</v>
      </c>
      <c r="C7" s="23" t="s">
        <v>2</v>
      </c>
      <c r="D7" s="24">
        <f>IF(D6="","n/a", D6/D$4)</f>
        <v>0.15558697990769338</v>
      </c>
      <c r="E7" s="24">
        <f t="shared" ref="E7:V7" si="0">IF(E6="","n/a", E6/E$4)</f>
        <v>6.6762342135476466E-2</v>
      </c>
      <c r="F7" s="24">
        <f t="shared" si="0"/>
        <v>2.7336586134599845E-2</v>
      </c>
      <c r="G7" s="24">
        <f t="shared" si="0"/>
        <v>1.791021548284118E-2</v>
      </c>
      <c r="H7" s="24">
        <f t="shared" si="0"/>
        <v>1.2454521218204059E-2</v>
      </c>
      <c r="I7" s="24">
        <f t="shared" si="0"/>
        <v>1.3681356065264895E-2</v>
      </c>
      <c r="J7" s="24">
        <f t="shared" si="0"/>
        <v>1.3103322352063651E-2</v>
      </c>
      <c r="K7" s="24">
        <f t="shared" si="0"/>
        <v>9.6508636387538059E-3</v>
      </c>
      <c r="L7" s="24">
        <f t="shared" si="0"/>
        <v>1.0781932542429522E-2</v>
      </c>
      <c r="M7" s="24">
        <f t="shared" si="0"/>
        <v>5.1956880926753539E-3</v>
      </c>
      <c r="N7" s="24">
        <f t="shared" si="0"/>
        <v>8.8445429144845232E-3</v>
      </c>
      <c r="O7" s="24">
        <f t="shared" si="0"/>
        <v>9.7651943011540978E-3</v>
      </c>
      <c r="P7" s="24">
        <f t="shared" si="0"/>
        <v>8.0739280892772533E-3</v>
      </c>
      <c r="Q7" s="24">
        <f t="shared" si="0"/>
        <v>1.2399899519959366E-2</v>
      </c>
      <c r="R7" s="24">
        <f t="shared" si="0"/>
        <v>1.9083685356458307E-2</v>
      </c>
      <c r="S7" s="24">
        <f t="shared" si="0"/>
        <v>2.9589564110722236E-2</v>
      </c>
      <c r="T7" s="24">
        <f t="shared" si="0"/>
        <v>2.5943747010278611E-2</v>
      </c>
      <c r="U7" s="24">
        <f t="shared" si="0"/>
        <v>2.4744164112237683E-2</v>
      </c>
      <c r="V7" s="24">
        <f t="shared" si="0"/>
        <v>2.3402477366217145E-2</v>
      </c>
      <c r="W7" s="24">
        <f>IF(W6="","n/a", W6/W$4)</f>
        <v>2.8279747609872802E-2</v>
      </c>
      <c r="X7" s="24">
        <f>IF(X6="","n/a", X6/X$4)</f>
        <v>2.3992331176855418E-2</v>
      </c>
      <c r="Y7" s="25">
        <f>IF(Y6="","n/a", Y6/Y$4)</f>
        <v>2.1163038593389614E-2</v>
      </c>
      <c r="Z7" s="26">
        <f>IF(Z6="","n/a", Z6/Z$4)</f>
        <v>2.6540149645307425E-2</v>
      </c>
      <c r="AA7" s="26">
        <f>IF(AA6="","n/a", AA6/AA$4)</f>
        <v>4.8735655848540414E-2</v>
      </c>
      <c r="AB7" s="26">
        <v>0.15</v>
      </c>
      <c r="AC7" s="26">
        <v>0.12</v>
      </c>
      <c r="AD7" s="26">
        <v>0.13</v>
      </c>
    </row>
    <row r="8" spans="1:30" ht="24" customHeight="1" x14ac:dyDescent="0.25">
      <c r="A8" s="5">
        <v>4</v>
      </c>
      <c r="B8" s="14" t="s">
        <v>39</v>
      </c>
      <c r="C8" s="15" t="s">
        <v>1</v>
      </c>
      <c r="D8" s="16">
        <v>4507.01</v>
      </c>
      <c r="E8" s="16">
        <v>1464.66</v>
      </c>
      <c r="F8" s="16">
        <v>2196.5</v>
      </c>
      <c r="G8" s="16">
        <v>2391.1999999999998</v>
      </c>
      <c r="H8" s="16">
        <v>2696.17</v>
      </c>
      <c r="I8" s="16">
        <v>2766.36</v>
      </c>
      <c r="J8" s="16">
        <v>3177.8</v>
      </c>
      <c r="K8" s="16">
        <v>3032.18</v>
      </c>
      <c r="L8" s="16">
        <v>3105.27</v>
      </c>
      <c r="M8" s="16">
        <v>4776.8999999999996</v>
      </c>
      <c r="N8" s="16">
        <v>6116.21</v>
      </c>
      <c r="O8" s="16">
        <v>7881.71</v>
      </c>
      <c r="P8" s="16">
        <v>5702.85</v>
      </c>
      <c r="Q8" s="16">
        <v>9314.7999999999993</v>
      </c>
      <c r="R8" s="16">
        <v>7719.7</v>
      </c>
      <c r="S8" s="17">
        <v>7245.6</v>
      </c>
      <c r="T8" s="18">
        <v>9421.4</v>
      </c>
      <c r="U8" s="27">
        <v>8706.5</v>
      </c>
      <c r="V8" s="19">
        <v>8306.7000000000007</v>
      </c>
      <c r="W8" s="17">
        <v>10764.8</v>
      </c>
      <c r="X8" s="17">
        <v>11050.7</v>
      </c>
      <c r="Y8" s="20">
        <v>11344.07</v>
      </c>
      <c r="Z8" s="21">
        <v>12866.01</v>
      </c>
      <c r="AA8" s="21">
        <v>15779.4</v>
      </c>
      <c r="AB8" s="21">
        <v>7093.5</v>
      </c>
      <c r="AC8" s="21">
        <v>11108.2</v>
      </c>
      <c r="AD8" s="21">
        <v>12431.7</v>
      </c>
    </row>
    <row r="9" spans="1:30" ht="45" x14ac:dyDescent="0.25">
      <c r="A9" s="5">
        <v>5</v>
      </c>
      <c r="B9" s="22" t="s">
        <v>3</v>
      </c>
      <c r="C9" s="23" t="s">
        <v>2</v>
      </c>
      <c r="D9" s="24">
        <f t="shared" ref="D9:Q9" si="1">IF(D8="","n/a", D8/D$4)</f>
        <v>0.78200541347121499</v>
      </c>
      <c r="E9" s="24">
        <f t="shared" si="1"/>
        <v>0.31140451588212786</v>
      </c>
      <c r="F9" s="24">
        <f t="shared" si="1"/>
        <v>8.4841410487966548E-2</v>
      </c>
      <c r="G9" s="24">
        <f t="shared" si="1"/>
        <v>9.5418994413407815E-2</v>
      </c>
      <c r="H9" s="24">
        <f t="shared" si="1"/>
        <v>0.10570562682307186</v>
      </c>
      <c r="I9" s="24">
        <f t="shared" si="1"/>
        <v>0.11311283970324625</v>
      </c>
      <c r="J9" s="24">
        <f t="shared" si="1"/>
        <v>0.12345381650919941</v>
      </c>
      <c r="K9" s="24">
        <f t="shared" si="1"/>
        <v>0.11810612950783594</v>
      </c>
      <c r="L9" s="24">
        <f t="shared" si="1"/>
        <v>0.1158184989138997</v>
      </c>
      <c r="M9" s="24">
        <f t="shared" si="1"/>
        <v>0.1386629557511643</v>
      </c>
      <c r="N9" s="24">
        <f t="shared" si="1"/>
        <v>0.17242559468013699</v>
      </c>
      <c r="O9" s="24">
        <f t="shared" si="1"/>
        <v>0.21862357499034019</v>
      </c>
      <c r="P9" s="24">
        <f t="shared" si="1"/>
        <v>0.15903702957976926</v>
      </c>
      <c r="Q9" s="24">
        <f t="shared" si="1"/>
        <v>0.2571295281578751</v>
      </c>
      <c r="R9" s="24">
        <f t="shared" ref="R9:Z9" si="2">IF(R8="","n/a", R8/R$4)</f>
        <v>0.35914267636823788</v>
      </c>
      <c r="S9" s="24">
        <f t="shared" si="2"/>
        <v>0.3390166757126013</v>
      </c>
      <c r="T9" s="24">
        <f t="shared" si="2"/>
        <v>0.37872082132420032</v>
      </c>
      <c r="U9" s="24">
        <f t="shared" si="2"/>
        <v>0.41058712567790617</v>
      </c>
      <c r="V9" s="24">
        <f>IF(V8="","n/a", V8/V$4)</f>
        <v>0.38350238456886171</v>
      </c>
      <c r="W9" s="24">
        <f t="shared" si="2"/>
        <v>0.49148502917461856</v>
      </c>
      <c r="X9" s="24">
        <f t="shared" si="2"/>
        <v>0.50204895689467177</v>
      </c>
      <c r="Y9" s="25">
        <f t="shared" si="2"/>
        <v>0.52666503864538727</v>
      </c>
      <c r="Z9" s="26">
        <f t="shared" si="2"/>
        <v>0.56787931271914494</v>
      </c>
      <c r="AA9" s="26">
        <f>IF(AA8="","n/a", AA8/AA$4)</f>
        <v>0.68828372674882177</v>
      </c>
      <c r="AB9" s="26">
        <v>2.66</v>
      </c>
      <c r="AC9" s="26">
        <v>0.48</v>
      </c>
      <c r="AD9" s="26">
        <v>0.96</v>
      </c>
    </row>
    <row r="10" spans="1:30" ht="26.25" customHeight="1" x14ac:dyDescent="0.25">
      <c r="A10" s="5">
        <v>6</v>
      </c>
      <c r="B10" s="14" t="s">
        <v>41</v>
      </c>
      <c r="C10" s="15" t="s">
        <v>1</v>
      </c>
      <c r="D10" s="16">
        <v>199.82</v>
      </c>
      <c r="E10" s="16">
        <v>24.92</v>
      </c>
      <c r="F10" s="16">
        <v>60.22</v>
      </c>
      <c r="G10" s="16">
        <v>115.01</v>
      </c>
      <c r="H10" s="16">
        <v>303.73</v>
      </c>
      <c r="I10" s="16">
        <v>476.91</v>
      </c>
      <c r="J10" s="16">
        <v>269.58999999999997</v>
      </c>
      <c r="K10" s="16">
        <v>362.49</v>
      </c>
      <c r="L10" s="16">
        <v>496.77</v>
      </c>
      <c r="M10" s="16">
        <v>576.54</v>
      </c>
      <c r="N10" s="16">
        <v>519.37</v>
      </c>
      <c r="O10" s="16">
        <v>414.1</v>
      </c>
      <c r="P10" s="16">
        <v>233.22</v>
      </c>
      <c r="Q10" s="16">
        <v>853.4</v>
      </c>
      <c r="R10" s="16">
        <v>426.6</v>
      </c>
      <c r="S10" s="17">
        <v>509</v>
      </c>
      <c r="T10" s="18">
        <v>812</v>
      </c>
      <c r="U10" s="17">
        <v>674.5</v>
      </c>
      <c r="V10" s="19">
        <v>915.4</v>
      </c>
      <c r="W10" s="17">
        <v>1369.5</v>
      </c>
      <c r="X10" s="17">
        <v>1073.5</v>
      </c>
      <c r="Y10" s="20">
        <v>1269.5999999999999</v>
      </c>
      <c r="Z10" s="21">
        <v>1021.6</v>
      </c>
      <c r="AA10" s="21">
        <v>1325.2</v>
      </c>
      <c r="AB10" s="21">
        <v>868.5</v>
      </c>
      <c r="AC10" s="21">
        <v>985.1</v>
      </c>
      <c r="AD10" s="21">
        <v>1495.7</v>
      </c>
    </row>
    <row r="11" spans="1:30" ht="60.6" customHeight="1" x14ac:dyDescent="0.25">
      <c r="A11" s="5">
        <v>7</v>
      </c>
      <c r="B11" s="22" t="s">
        <v>40</v>
      </c>
      <c r="C11" s="23" t="s">
        <v>2</v>
      </c>
      <c r="D11" s="24">
        <f t="shared" ref="D11:V11" si="3">IF(D10="","n/a", D10/D$4)</f>
        <v>3.4670506992400318E-2</v>
      </c>
      <c r="E11" s="24">
        <f t="shared" si="3"/>
        <v>5.2982948505336577E-3</v>
      </c>
      <c r="F11" s="24">
        <f t="shared" si="3"/>
        <v>2.3260413109880925E-3</v>
      </c>
      <c r="G11" s="24">
        <f t="shared" si="3"/>
        <v>4.5893854748603356E-3</v>
      </c>
      <c r="H11" s="24">
        <f t="shared" si="3"/>
        <v>1.1907991719725246E-2</v>
      </c>
      <c r="I11" s="24">
        <f t="shared" si="3"/>
        <v>1.9500225705575257E-2</v>
      </c>
      <c r="J11" s="24">
        <f t="shared" si="3"/>
        <v>1.0473256464445548E-2</v>
      </c>
      <c r="K11" s="24">
        <f t="shared" si="3"/>
        <v>1.4119310491229234E-2</v>
      </c>
      <c r="L11" s="24">
        <f t="shared" si="3"/>
        <v>1.852822965650586E-2</v>
      </c>
      <c r="M11" s="24">
        <f t="shared" si="3"/>
        <v>1.6735694803905517E-2</v>
      </c>
      <c r="N11" s="24">
        <f t="shared" si="3"/>
        <v>1.4641858456302637E-2</v>
      </c>
      <c r="O11" s="24">
        <f t="shared" si="3"/>
        <v>1.1486342735713428E-2</v>
      </c>
      <c r="P11" s="24">
        <f t="shared" si="3"/>
        <v>6.5038736839639448E-3</v>
      </c>
      <c r="Q11" s="24">
        <f t="shared" si="3"/>
        <v>2.3557600735381396E-2</v>
      </c>
      <c r="R11" s="24">
        <f t="shared" si="3"/>
        <v>1.984666058767702E-2</v>
      </c>
      <c r="S11" s="24">
        <f t="shared" si="3"/>
        <v>2.3815762385132225E-2</v>
      </c>
      <c r="T11" s="24">
        <f t="shared" si="3"/>
        <v>3.2640722919656383E-2</v>
      </c>
      <c r="U11" s="24">
        <f t="shared" si="3"/>
        <v>3.1808535722706907E-2</v>
      </c>
      <c r="V11" s="24">
        <f t="shared" si="3"/>
        <v>4.2262039418100562E-2</v>
      </c>
      <c r="W11" s="24">
        <f>IF(W10="","n/a", W10/W$4)</f>
        <v>6.2526823299516962E-2</v>
      </c>
      <c r="X11" s="24">
        <f>IF(X10="","n/a", X10/X$4)</f>
        <v>4.8770625863196915E-2</v>
      </c>
      <c r="Y11" s="25">
        <f>Y10/Y4</f>
        <v>5.8943036587766444E-2</v>
      </c>
      <c r="Z11" s="26">
        <f>Z10/Z4</f>
        <v>4.509133024720783E-2</v>
      </c>
      <c r="AA11" s="26">
        <f>AA10/AA4</f>
        <v>5.7804073328994683E-2</v>
      </c>
      <c r="AB11" s="26">
        <v>0.05</v>
      </c>
      <c r="AC11" s="26">
        <f>AC10/AC4</f>
        <v>4.3103674598104505E-2</v>
      </c>
      <c r="AD11" s="72">
        <v>0.6</v>
      </c>
    </row>
    <row r="12" spans="1:30" ht="26.25" customHeight="1" x14ac:dyDescent="0.25">
      <c r="A12" s="5">
        <v>8</v>
      </c>
      <c r="B12" s="14" t="s">
        <v>42</v>
      </c>
      <c r="C12" s="15" t="s">
        <v>1</v>
      </c>
      <c r="D12" s="16">
        <v>0</v>
      </c>
      <c r="E12" s="16">
        <v>0</v>
      </c>
      <c r="F12" s="16">
        <v>59.97</v>
      </c>
      <c r="G12" s="16">
        <v>52.22</v>
      </c>
      <c r="H12" s="16">
        <v>44.27</v>
      </c>
      <c r="I12" s="16">
        <v>21.18</v>
      </c>
      <c r="J12" s="16">
        <v>18.239999999999998</v>
      </c>
      <c r="K12" s="16">
        <v>24.18</v>
      </c>
      <c r="L12" s="16">
        <v>31.95</v>
      </c>
      <c r="M12" s="16">
        <v>21.06</v>
      </c>
      <c r="N12" s="16">
        <v>28.4</v>
      </c>
      <c r="O12" s="16">
        <v>24.51</v>
      </c>
      <c r="P12" s="16">
        <v>31.95</v>
      </c>
      <c r="Q12" s="16">
        <v>13.9</v>
      </c>
      <c r="R12" s="16">
        <v>98.4</v>
      </c>
      <c r="S12" s="17">
        <v>331.7</v>
      </c>
      <c r="T12" s="18">
        <v>262.2</v>
      </c>
      <c r="U12" s="17">
        <v>99.4</v>
      </c>
      <c r="V12" s="19">
        <v>269.7</v>
      </c>
      <c r="W12" s="17">
        <v>378.1</v>
      </c>
      <c r="X12" s="17">
        <v>401.7</v>
      </c>
      <c r="Y12" s="20">
        <v>31.51</v>
      </c>
      <c r="Z12" s="21">
        <v>3.13</v>
      </c>
      <c r="AA12" s="21">
        <v>101.7</v>
      </c>
      <c r="AB12" s="21">
        <v>109.8</v>
      </c>
      <c r="AC12" s="21">
        <v>4.5</v>
      </c>
      <c r="AD12" s="21">
        <v>23.8</v>
      </c>
    </row>
    <row r="13" spans="1:30" ht="63.75" customHeight="1" x14ac:dyDescent="0.25">
      <c r="A13" s="5">
        <v>9</v>
      </c>
      <c r="B13" s="22" t="s">
        <v>4</v>
      </c>
      <c r="C13" s="23" t="s">
        <v>2</v>
      </c>
      <c r="D13" s="24">
        <f t="shared" ref="D13:V13" si="4">IF(D12="","n/a", D12/D$4)</f>
        <v>0</v>
      </c>
      <c r="E13" s="24">
        <f t="shared" si="4"/>
        <v>0</v>
      </c>
      <c r="F13" s="24">
        <f t="shared" si="4"/>
        <v>2.3163848791091981E-3</v>
      </c>
      <c r="G13" s="24">
        <f t="shared" si="4"/>
        <v>2.0837988826815641E-3</v>
      </c>
      <c r="H13" s="24">
        <f t="shared" si="4"/>
        <v>1.7356428190571779E-3</v>
      </c>
      <c r="I13" s="24">
        <f t="shared" si="4"/>
        <v>8.6602247896685732E-4</v>
      </c>
      <c r="J13" s="24">
        <f t="shared" si="4"/>
        <v>7.0860268523122822E-4</v>
      </c>
      <c r="K13" s="24">
        <f t="shared" si="4"/>
        <v>9.4183267863368048E-4</v>
      </c>
      <c r="L13" s="24">
        <f t="shared" si="4"/>
        <v>1.191651946625928E-3</v>
      </c>
      <c r="M13" s="24">
        <f t="shared" si="4"/>
        <v>6.1132572340210592E-4</v>
      </c>
      <c r="N13" s="24">
        <f t="shared" si="4"/>
        <v>8.0064073812310076E-4</v>
      </c>
      <c r="O13" s="24">
        <f t="shared" si="4"/>
        <v>6.7986056617323385E-4</v>
      </c>
      <c r="P13" s="24">
        <f t="shared" si="4"/>
        <v>8.9099890319289954E-4</v>
      </c>
      <c r="Q13" s="24">
        <f t="shared" si="4"/>
        <v>3.8370125406819949E-4</v>
      </c>
      <c r="R13" s="24">
        <f t="shared" si="4"/>
        <v>4.5778513873122803E-3</v>
      </c>
      <c r="S13" s="24">
        <f t="shared" si="4"/>
        <v>1.5520016469839604E-2</v>
      </c>
      <c r="T13" s="24">
        <f t="shared" si="4"/>
        <v>1.0539898460017124E-2</v>
      </c>
      <c r="U13" s="24">
        <f t="shared" si="4"/>
        <v>4.6875736854515449E-3</v>
      </c>
      <c r="V13" s="24">
        <f t="shared" si="4"/>
        <v>1.2451466059713482E-2</v>
      </c>
      <c r="W13" s="24">
        <f>IF(W12="","n/a", W12/W$4)</f>
        <v>1.7262790718910084E-2</v>
      </c>
      <c r="X13" s="24">
        <f>IF(X12="","n/a", X12/X$4)</f>
        <v>1.8249800101766373E-2</v>
      </c>
      <c r="Y13" s="25">
        <f>IF(Y12="","n/a", Y12/Y$4)</f>
        <v>1.4628978283557977E-3</v>
      </c>
      <c r="Z13" s="26">
        <f>IF(Z12="","n/a", Z12/Z$4)</f>
        <v>1.3815178511527066E-4</v>
      </c>
      <c r="AA13" s="26">
        <f>IF(AA12="","n/a", AA12/AA$4)</f>
        <v>4.4360656939018712E-3</v>
      </c>
      <c r="AB13" s="26">
        <f>AB12/AB4</f>
        <v>5.0696499725278532E-3</v>
      </c>
      <c r="AC13" s="26">
        <f>IF(AC12="","n/a", AC12/AC$4)</f>
        <v>1.9690035092018098E-4</v>
      </c>
      <c r="AD13" s="26">
        <v>0.36</v>
      </c>
    </row>
    <row r="14" spans="1:30" x14ac:dyDescent="0.25">
      <c r="A14" s="5">
        <v>10</v>
      </c>
      <c r="B14" s="14" t="s">
        <v>43</v>
      </c>
      <c r="C14" s="15" t="s">
        <v>1</v>
      </c>
      <c r="D14" s="16">
        <v>3.9</v>
      </c>
      <c r="E14" s="16">
        <v>0</v>
      </c>
      <c r="F14" s="16">
        <v>0</v>
      </c>
      <c r="G14" s="16">
        <v>0</v>
      </c>
      <c r="H14" s="16">
        <v>0</v>
      </c>
      <c r="I14" s="16">
        <v>7.5</v>
      </c>
      <c r="J14" s="16">
        <v>0</v>
      </c>
      <c r="K14" s="16">
        <v>0</v>
      </c>
      <c r="L14" s="16">
        <v>3.2</v>
      </c>
      <c r="M14" s="16">
        <v>22.4</v>
      </c>
      <c r="N14" s="16">
        <v>67.19</v>
      </c>
      <c r="O14" s="16">
        <v>43.77</v>
      </c>
      <c r="P14" s="16">
        <v>26.31</v>
      </c>
      <c r="Q14" s="16">
        <v>25.3</v>
      </c>
      <c r="R14" s="16">
        <v>19.68</v>
      </c>
      <c r="S14" s="17">
        <v>19.68</v>
      </c>
      <c r="T14" s="18">
        <v>17.77</v>
      </c>
      <c r="U14" s="17">
        <v>7.2</v>
      </c>
      <c r="V14" s="19">
        <v>59.2</v>
      </c>
      <c r="W14" s="17">
        <v>0</v>
      </c>
      <c r="X14" s="17">
        <v>4</v>
      </c>
      <c r="Y14" s="20">
        <v>1.38</v>
      </c>
      <c r="Z14" s="21" t="s">
        <v>9</v>
      </c>
      <c r="AA14" s="21" t="s">
        <v>9</v>
      </c>
      <c r="AB14" s="21">
        <v>0.2</v>
      </c>
      <c r="AC14" s="21" t="s">
        <v>9</v>
      </c>
      <c r="AD14" s="21" t="s">
        <v>9</v>
      </c>
    </row>
    <row r="15" spans="1:30" ht="45" customHeight="1" x14ac:dyDescent="0.25">
      <c r="A15" s="5">
        <v>11</v>
      </c>
      <c r="B15" s="22" t="s">
        <v>44</v>
      </c>
      <c r="C15" s="23" t="s">
        <v>2</v>
      </c>
      <c r="D15" s="24">
        <f t="shared" ref="D15:V15" si="5">IF(D14="","n/a", D14/D$4)</f>
        <v>6.7668390186348339E-4</v>
      </c>
      <c r="E15" s="24">
        <f t="shared" si="5"/>
        <v>0</v>
      </c>
      <c r="F15" s="24">
        <f t="shared" si="5"/>
        <v>0</v>
      </c>
      <c r="G15" s="24">
        <f t="shared" si="5"/>
        <v>0</v>
      </c>
      <c r="H15" s="24">
        <f t="shared" si="5"/>
        <v>0</v>
      </c>
      <c r="I15" s="24">
        <f t="shared" si="5"/>
        <v>3.0666518377013362E-4</v>
      </c>
      <c r="J15" s="24">
        <f t="shared" si="5"/>
        <v>0</v>
      </c>
      <c r="K15" s="24">
        <f t="shared" si="5"/>
        <v>0</v>
      </c>
      <c r="L15" s="24">
        <f t="shared" si="5"/>
        <v>1.1935168166519467E-4</v>
      </c>
      <c r="M15" s="24">
        <f t="shared" si="5"/>
        <v>6.5022299165276229E-4</v>
      </c>
      <c r="N15" s="24">
        <f t="shared" si="5"/>
        <v>1.8941919434679981E-3</v>
      </c>
      <c r="O15" s="24">
        <f t="shared" si="5"/>
        <v>1.2140961640719071E-3</v>
      </c>
      <c r="P15" s="24">
        <f t="shared" si="5"/>
        <v>7.3371458976542053E-4</v>
      </c>
      <c r="Q15" s="24">
        <f t="shared" si="5"/>
        <v>6.9839149121765805E-4</v>
      </c>
      <c r="R15" s="28">
        <f t="shared" si="5"/>
        <v>9.155702774624561E-4</v>
      </c>
      <c r="S15" s="28">
        <f t="shared" si="5"/>
        <v>9.208137598023618E-4</v>
      </c>
      <c r="T15" s="28">
        <f t="shared" si="5"/>
        <v>7.1431729837720935E-4</v>
      </c>
      <c r="U15" s="28">
        <f t="shared" si="5"/>
        <v>3.3954256071681209E-4</v>
      </c>
      <c r="V15" s="28">
        <f t="shared" si="5"/>
        <v>2.7331360427698859E-3</v>
      </c>
      <c r="W15" s="28">
        <f>IF(W14="","n/a", W14/W$4)</f>
        <v>0</v>
      </c>
      <c r="X15" s="28">
        <f>IF(X14="","n/a", X14/X$4)</f>
        <v>1.8172566693319765E-4</v>
      </c>
      <c r="Y15" s="29">
        <f>IF(Y14="","n/a", Y14/Y$4)</f>
        <v>6.406851803018091E-5</v>
      </c>
      <c r="Z15" s="30" t="s">
        <v>9</v>
      </c>
      <c r="AA15" s="30" t="s">
        <v>9</v>
      </c>
      <c r="AB15" s="30">
        <f>IF(AB14="","n/a", AB14/AB$4)</f>
        <v>9.2343351047866184E-6</v>
      </c>
      <c r="AC15" s="30" t="s">
        <v>9</v>
      </c>
      <c r="AD15" s="30" t="s">
        <v>9</v>
      </c>
    </row>
    <row r="16" spans="1:30" ht="35.25" customHeight="1" x14ac:dyDescent="0.25">
      <c r="A16" s="5">
        <v>12</v>
      </c>
      <c r="B16" s="14" t="s">
        <v>45</v>
      </c>
      <c r="C16" s="15" t="s">
        <v>1</v>
      </c>
      <c r="D16" s="16">
        <v>0</v>
      </c>
      <c r="E16" s="16">
        <v>0</v>
      </c>
      <c r="F16" s="16">
        <v>0</v>
      </c>
      <c r="G16" s="16">
        <v>0</v>
      </c>
      <c r="H16" s="16">
        <v>0</v>
      </c>
      <c r="I16" s="16">
        <v>0</v>
      </c>
      <c r="J16" s="16">
        <v>0</v>
      </c>
      <c r="K16" s="16">
        <v>0</v>
      </c>
      <c r="L16" s="16">
        <v>0</v>
      </c>
      <c r="M16" s="16">
        <v>0</v>
      </c>
      <c r="N16" s="16">
        <v>0</v>
      </c>
      <c r="O16" s="16">
        <v>0</v>
      </c>
      <c r="P16" s="16">
        <v>0</v>
      </c>
      <c r="Q16" s="16">
        <v>0</v>
      </c>
      <c r="R16" s="16">
        <v>0</v>
      </c>
      <c r="S16" s="17">
        <v>0</v>
      </c>
      <c r="T16" s="18">
        <v>0</v>
      </c>
      <c r="U16" s="17">
        <v>576.6</v>
      </c>
      <c r="V16" s="19">
        <v>613.70000000000005</v>
      </c>
      <c r="W16" s="17">
        <v>679.3</v>
      </c>
      <c r="X16" s="17">
        <v>0</v>
      </c>
      <c r="Y16" s="17">
        <v>0</v>
      </c>
      <c r="Z16" s="31" t="s">
        <v>9</v>
      </c>
      <c r="AA16" s="31" t="s">
        <v>9</v>
      </c>
      <c r="AB16" s="31" t="s">
        <v>9</v>
      </c>
      <c r="AC16" s="31">
        <v>2.5</v>
      </c>
      <c r="AD16" s="31" t="s">
        <v>9</v>
      </c>
    </row>
    <row r="17" spans="1:30" s="34" customFormat="1" ht="79.5" customHeight="1" x14ac:dyDescent="0.25">
      <c r="A17" s="32">
        <v>13</v>
      </c>
      <c r="B17" s="22" t="s">
        <v>5</v>
      </c>
      <c r="C17" s="23" t="s">
        <v>2</v>
      </c>
      <c r="D17" s="24">
        <f t="shared" ref="D17:V17" si="6">IF(D16="","n/a", D16/D$4)</f>
        <v>0</v>
      </c>
      <c r="E17" s="24">
        <f t="shared" si="6"/>
        <v>0</v>
      </c>
      <c r="F17" s="24">
        <f t="shared" si="6"/>
        <v>0</v>
      </c>
      <c r="G17" s="24">
        <f t="shared" si="6"/>
        <v>0</v>
      </c>
      <c r="H17" s="24">
        <f t="shared" si="6"/>
        <v>0</v>
      </c>
      <c r="I17" s="24">
        <f t="shared" si="6"/>
        <v>0</v>
      </c>
      <c r="J17" s="24">
        <f t="shared" si="6"/>
        <v>0</v>
      </c>
      <c r="K17" s="24">
        <f t="shared" si="6"/>
        <v>0</v>
      </c>
      <c r="L17" s="24">
        <f t="shared" si="6"/>
        <v>0</v>
      </c>
      <c r="M17" s="24">
        <f t="shared" si="6"/>
        <v>0</v>
      </c>
      <c r="N17" s="24">
        <f t="shared" si="6"/>
        <v>0</v>
      </c>
      <c r="O17" s="24">
        <f t="shared" si="6"/>
        <v>0</v>
      </c>
      <c r="P17" s="24">
        <f t="shared" si="6"/>
        <v>0</v>
      </c>
      <c r="Q17" s="24">
        <f t="shared" si="6"/>
        <v>0</v>
      </c>
      <c r="R17" s="24">
        <f t="shared" si="6"/>
        <v>0</v>
      </c>
      <c r="S17" s="24">
        <f t="shared" si="6"/>
        <v>0</v>
      </c>
      <c r="T17" s="24">
        <f t="shared" si="6"/>
        <v>0</v>
      </c>
      <c r="U17" s="24">
        <f t="shared" si="6"/>
        <v>2.7191700070738036E-2</v>
      </c>
      <c r="V17" s="24">
        <f t="shared" si="6"/>
        <v>2.8333202524457417E-2</v>
      </c>
      <c r="W17" s="24">
        <f>IF(W16="","n/a", W16/W$4)</f>
        <v>3.1014582743601218E-2</v>
      </c>
      <c r="X17" s="24">
        <f>IF(X16="","n/a", X16/X$4)</f>
        <v>0</v>
      </c>
      <c r="Y17" s="24">
        <f>IF(Y16="","n/a", Y16/Y$4)</f>
        <v>0</v>
      </c>
      <c r="Z17" s="33" t="s">
        <v>9</v>
      </c>
      <c r="AA17" s="33" t="s">
        <v>9</v>
      </c>
      <c r="AB17" s="33" t="s">
        <v>9</v>
      </c>
      <c r="AC17" s="33" t="s">
        <v>9</v>
      </c>
      <c r="AD17" s="33" t="s">
        <v>9</v>
      </c>
    </row>
    <row r="18" spans="1:30" ht="36" customHeight="1" x14ac:dyDescent="0.25">
      <c r="A18" s="5">
        <v>14</v>
      </c>
      <c r="B18" s="35" t="s">
        <v>6</v>
      </c>
      <c r="C18" s="15" t="s">
        <v>1</v>
      </c>
      <c r="D18" s="36">
        <f>D6+D8+D10+D12+D14+D16</f>
        <v>5607.44</v>
      </c>
      <c r="E18" s="36">
        <f t="shared" ref="E18:V18" si="7">E6+E8+E10+E12+E14+E16</f>
        <v>1803.5900000000001</v>
      </c>
      <c r="F18" s="36">
        <f t="shared" si="7"/>
        <v>3024.4199999999996</v>
      </c>
      <c r="G18" s="36">
        <f t="shared" si="7"/>
        <v>3007.2599999999998</v>
      </c>
      <c r="H18" s="36">
        <f t="shared" si="7"/>
        <v>3361.84</v>
      </c>
      <c r="I18" s="36">
        <f t="shared" si="7"/>
        <v>3606.5499999999997</v>
      </c>
      <c r="J18" s="36">
        <f t="shared" si="7"/>
        <v>3802.92</v>
      </c>
      <c r="K18" s="36">
        <f t="shared" si="7"/>
        <v>3666.6199999999994</v>
      </c>
      <c r="L18" s="36">
        <f t="shared" si="7"/>
        <v>3926.2699999999995</v>
      </c>
      <c r="M18" s="36">
        <f t="shared" si="7"/>
        <v>5575.8899999999994</v>
      </c>
      <c r="N18" s="36">
        <f t="shared" si="7"/>
        <v>7044.9</v>
      </c>
      <c r="O18" s="36">
        <f t="shared" si="7"/>
        <v>8716.1400000000012</v>
      </c>
      <c r="P18" s="36">
        <f t="shared" si="7"/>
        <v>6283.8500000000013</v>
      </c>
      <c r="Q18" s="36">
        <f t="shared" si="7"/>
        <v>10656.599999999999</v>
      </c>
      <c r="R18" s="36">
        <f t="shared" si="7"/>
        <v>8674.58</v>
      </c>
      <c r="S18" s="36">
        <f t="shared" si="7"/>
        <v>8738.380000000001</v>
      </c>
      <c r="T18" s="36">
        <f t="shared" si="7"/>
        <v>11158.77</v>
      </c>
      <c r="U18" s="36">
        <f t="shared" si="7"/>
        <v>10588.900000000001</v>
      </c>
      <c r="V18" s="36">
        <f t="shared" si="7"/>
        <v>10671.600000000002</v>
      </c>
      <c r="W18" s="36">
        <f>W6+W8+W10+W12+W14+W16</f>
        <v>13811.099999999999</v>
      </c>
      <c r="X18" s="36">
        <v>13058</v>
      </c>
      <c r="Y18" s="37">
        <f>Y6+Y8+Y10+Y12+Y14+Y16</f>
        <v>13102.4</v>
      </c>
      <c r="Z18" s="38">
        <v>14492.04</v>
      </c>
      <c r="AA18" s="38">
        <v>18323.599999999999</v>
      </c>
      <c r="AB18" s="38">
        <v>8810.6</v>
      </c>
      <c r="AC18" s="38">
        <v>15039.5</v>
      </c>
      <c r="AD18" s="38">
        <v>16049.5</v>
      </c>
    </row>
    <row r="19" spans="1:30" ht="76.5" customHeight="1" x14ac:dyDescent="0.25">
      <c r="A19" s="5">
        <v>15</v>
      </c>
      <c r="B19" s="39" t="s">
        <v>46</v>
      </c>
      <c r="C19" s="23" t="s">
        <v>2</v>
      </c>
      <c r="D19" s="40">
        <f>D18/D4</f>
        <v>0.97293958427317206</v>
      </c>
      <c r="E19" s="40">
        <f t="shared" ref="E19:V19" si="8">E18/E4</f>
        <v>0.38346515286813798</v>
      </c>
      <c r="F19" s="40">
        <f t="shared" si="8"/>
        <v>0.11682042281266367</v>
      </c>
      <c r="G19" s="40">
        <f t="shared" si="8"/>
        <v>0.12000239425379089</v>
      </c>
      <c r="H19" s="40">
        <f t="shared" si="8"/>
        <v>0.13180378258005834</v>
      </c>
      <c r="I19" s="40">
        <f t="shared" si="8"/>
        <v>0.14746710913682337</v>
      </c>
      <c r="J19" s="40">
        <f t="shared" si="8"/>
        <v>0.14773899801093984</v>
      </c>
      <c r="K19" s="40">
        <f t="shared" si="8"/>
        <v>0.14281813631645265</v>
      </c>
      <c r="L19" s="40">
        <f t="shared" si="8"/>
        <v>0.14643966474112619</v>
      </c>
      <c r="M19" s="40">
        <f t="shared" si="8"/>
        <v>0.16185588736280002</v>
      </c>
      <c r="N19" s="40">
        <f t="shared" si="8"/>
        <v>0.19860682873251523</v>
      </c>
      <c r="O19" s="40">
        <f t="shared" si="8"/>
        <v>0.24176906875745291</v>
      </c>
      <c r="P19" s="40">
        <f t="shared" si="8"/>
        <v>0.17523954484596879</v>
      </c>
      <c r="Q19" s="40">
        <f t="shared" si="8"/>
        <v>0.29416912115850169</v>
      </c>
      <c r="R19" s="40">
        <f t="shared" si="8"/>
        <v>0.40356644397714797</v>
      </c>
      <c r="S19" s="40">
        <f t="shared" si="8"/>
        <v>0.40886283243809773</v>
      </c>
      <c r="T19" s="40">
        <f t="shared" si="8"/>
        <v>0.44855950701252967</v>
      </c>
      <c r="U19" s="40">
        <f t="shared" si="8"/>
        <v>0.4993586418297572</v>
      </c>
      <c r="V19" s="40">
        <f t="shared" si="8"/>
        <v>0.49268470598012026</v>
      </c>
      <c r="W19" s="40">
        <f t="shared" ref="W19:AB19" si="9">W18/W4</f>
        <v>0.63056897354651953</v>
      </c>
      <c r="X19" s="40">
        <f t="shared" si="9"/>
        <v>0.59324343970342375</v>
      </c>
      <c r="Y19" s="41">
        <f t="shared" si="9"/>
        <v>0.6082980801729293</v>
      </c>
      <c r="Z19" s="42">
        <f t="shared" si="9"/>
        <v>0.63964894439677544</v>
      </c>
      <c r="AA19" s="42">
        <f t="shared" si="9"/>
        <v>0.79925952162025871</v>
      </c>
      <c r="AB19" s="42">
        <v>0.4</v>
      </c>
      <c r="AC19" s="42">
        <v>0.7</v>
      </c>
      <c r="AD19" s="42">
        <v>0.5</v>
      </c>
    </row>
    <row r="20" spans="1:30" x14ac:dyDescent="0.25">
      <c r="B20" s="57"/>
      <c r="D20" s="1"/>
      <c r="E20" s="1"/>
      <c r="F20" s="1"/>
      <c r="G20" s="1"/>
      <c r="H20" s="1"/>
      <c r="I20" s="1"/>
      <c r="J20" s="1"/>
    </row>
    <row r="21" spans="1:30" x14ac:dyDescent="0.25">
      <c r="B21" s="58" t="s">
        <v>37</v>
      </c>
      <c r="C21" s="58"/>
      <c r="D21" s="58"/>
      <c r="E21" s="58"/>
      <c r="F21" s="58"/>
      <c r="G21" s="58"/>
      <c r="H21" s="58"/>
      <c r="I21" s="58"/>
      <c r="J21" s="58"/>
      <c r="K21" s="56"/>
      <c r="L21" s="45"/>
      <c r="M21" s="45"/>
      <c r="N21" s="45"/>
      <c r="O21" s="45"/>
      <c r="P21" s="45"/>
      <c r="Q21" s="45"/>
      <c r="R21" s="45"/>
    </row>
    <row r="22" spans="1:30" ht="44.25" customHeight="1" x14ac:dyDescent="0.25">
      <c r="B22" s="46"/>
      <c r="C22" s="46"/>
      <c r="D22" s="46"/>
      <c r="E22" s="46"/>
      <c r="F22" s="46"/>
      <c r="G22" s="46"/>
      <c r="H22" s="46"/>
      <c r="I22" s="46"/>
      <c r="J22" s="46"/>
      <c r="K22" s="46"/>
      <c r="L22" s="46"/>
      <c r="M22" s="46"/>
      <c r="N22" s="46"/>
      <c r="O22" s="46"/>
      <c r="P22" s="46"/>
      <c r="Q22" s="46"/>
      <c r="R22" s="46"/>
    </row>
    <row r="23" spans="1:30" x14ac:dyDescent="0.25">
      <c r="B23" s="47"/>
      <c r="C23" s="48"/>
      <c r="D23" s="48"/>
      <c r="E23" s="48"/>
      <c r="F23" s="48"/>
      <c r="G23" s="48"/>
      <c r="H23" s="48"/>
      <c r="I23" s="48"/>
      <c r="J23" s="48"/>
      <c r="K23" s="48"/>
      <c r="L23" s="48"/>
      <c r="M23" s="48"/>
      <c r="N23" s="48"/>
      <c r="O23" s="48"/>
      <c r="P23" s="48"/>
      <c r="Q23" s="48"/>
      <c r="R23" s="48"/>
    </row>
    <row r="24" spans="1:30" x14ac:dyDescent="0.25">
      <c r="B24" s="60"/>
      <c r="C24" s="60"/>
      <c r="D24" s="60"/>
      <c r="E24" s="60"/>
      <c r="F24" s="60"/>
      <c r="G24" s="60"/>
      <c r="H24" s="60"/>
      <c r="I24" s="60"/>
      <c r="J24" s="60"/>
      <c r="K24" s="60"/>
      <c r="L24" s="60"/>
      <c r="M24" s="60"/>
      <c r="N24" s="60"/>
      <c r="O24" s="60"/>
      <c r="P24" s="60"/>
      <c r="Q24" s="60"/>
      <c r="R24" s="60"/>
    </row>
    <row r="25" spans="1:30" x14ac:dyDescent="0.25">
      <c r="B25" s="59"/>
      <c r="C25" s="59"/>
      <c r="D25" s="59"/>
      <c r="E25" s="59"/>
      <c r="F25" s="59"/>
      <c r="G25" s="59"/>
      <c r="H25" s="59"/>
      <c r="I25" s="59"/>
      <c r="J25" s="59"/>
      <c r="K25" s="59"/>
      <c r="L25" s="59"/>
      <c r="M25" s="59"/>
      <c r="N25" s="59"/>
      <c r="O25" s="59"/>
      <c r="P25" s="59"/>
      <c r="Q25" s="59"/>
      <c r="R25" s="59"/>
    </row>
    <row r="26" spans="1:30" ht="27.75" customHeight="1" x14ac:dyDescent="0.25">
      <c r="B26" s="59"/>
      <c r="C26" s="59"/>
      <c r="D26" s="59"/>
      <c r="E26" s="59"/>
      <c r="F26" s="59"/>
      <c r="G26" s="59"/>
      <c r="H26" s="59"/>
      <c r="I26" s="59"/>
      <c r="J26" s="59"/>
      <c r="K26" s="59"/>
      <c r="L26" s="59"/>
      <c r="M26" s="59"/>
      <c r="N26" s="59"/>
      <c r="O26" s="59"/>
      <c r="P26" s="59"/>
      <c r="Q26" s="59"/>
      <c r="R26" s="59"/>
    </row>
    <row r="27" spans="1:30" ht="15.75" x14ac:dyDescent="0.25">
      <c r="B27" s="43"/>
    </row>
    <row r="28" spans="1:30" ht="15.75" x14ac:dyDescent="0.25">
      <c r="B28" s="43"/>
    </row>
    <row r="29" spans="1:30" ht="15.75" x14ac:dyDescent="0.25">
      <c r="B29" s="43"/>
    </row>
    <row r="30" spans="1:30" ht="15.75" x14ac:dyDescent="0.25">
      <c r="B30" s="43"/>
    </row>
    <row r="31" spans="1:30" ht="15.75" x14ac:dyDescent="0.25">
      <c r="B31" s="43"/>
    </row>
    <row r="32" spans="1:30" ht="15.75" x14ac:dyDescent="0.25">
      <c r="B32" s="43"/>
    </row>
    <row r="33" spans="2:2" ht="15.75" x14ac:dyDescent="0.25">
      <c r="B33" s="43"/>
    </row>
    <row r="34" spans="2:2" ht="15.75" x14ac:dyDescent="0.25">
      <c r="B34" s="43"/>
    </row>
    <row r="35" spans="2:2" ht="15.75" x14ac:dyDescent="0.25">
      <c r="B35" s="43"/>
    </row>
    <row r="36" spans="2:2" ht="15.75" x14ac:dyDescent="0.25">
      <c r="B36" s="43"/>
    </row>
    <row r="37" spans="2:2" ht="15.75" x14ac:dyDescent="0.25">
      <c r="B37" s="43"/>
    </row>
    <row r="38" spans="2:2" ht="15.75" x14ac:dyDescent="0.25">
      <c r="B38" s="43"/>
    </row>
    <row r="39" spans="2:2" ht="15.75" x14ac:dyDescent="0.25">
      <c r="B39" s="43"/>
    </row>
    <row r="40" spans="2:2" ht="15.75" x14ac:dyDescent="0.25">
      <c r="B40" s="43"/>
    </row>
    <row r="41" spans="2:2" ht="15.75" x14ac:dyDescent="0.25">
      <c r="B41" s="43"/>
    </row>
    <row r="42" spans="2:2" ht="15.75" x14ac:dyDescent="0.25">
      <c r="B42" s="43"/>
    </row>
    <row r="43" spans="2:2" ht="15.75" x14ac:dyDescent="0.25">
      <c r="B43" s="43"/>
    </row>
    <row r="44" spans="2:2" ht="15.75" x14ac:dyDescent="0.25">
      <c r="B44" s="43"/>
    </row>
    <row r="45" spans="2:2" ht="15.75" x14ac:dyDescent="0.25">
      <c r="B45" s="43"/>
    </row>
    <row r="46" spans="2:2" ht="15.75" x14ac:dyDescent="0.25">
      <c r="B46" s="43"/>
    </row>
    <row r="47" spans="2:2" ht="15.75" x14ac:dyDescent="0.25">
      <c r="B47" s="43"/>
    </row>
    <row r="48" spans="2:2" ht="15.75" x14ac:dyDescent="0.25">
      <c r="B48" s="43"/>
    </row>
    <row r="49" spans="2:2" ht="15.75" x14ac:dyDescent="0.25">
      <c r="B49" s="43"/>
    </row>
    <row r="50" spans="2:2" ht="15.75" x14ac:dyDescent="0.25">
      <c r="B50" s="43"/>
    </row>
    <row r="51" spans="2:2" ht="15.75" x14ac:dyDescent="0.25">
      <c r="B51" s="43"/>
    </row>
    <row r="52" spans="2:2" ht="15.75" x14ac:dyDescent="0.25">
      <c r="B52" s="43"/>
    </row>
  </sheetData>
  <mergeCells count="6">
    <mergeCell ref="A1:AD1"/>
    <mergeCell ref="B26:R26"/>
    <mergeCell ref="B25:R25"/>
    <mergeCell ref="B24:R24"/>
    <mergeCell ref="A2:Y2"/>
    <mergeCell ref="B5:AD5"/>
  </mergeCells>
  <pageMargins left="0.25" right="0.25"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5" sqref="C5"/>
    </sheetView>
  </sheetViews>
  <sheetFormatPr defaultColWidth="67.42578125" defaultRowHeight="15" x14ac:dyDescent="0.25"/>
  <cols>
    <col min="1" max="1" width="69.5703125" style="51" customWidth="1"/>
    <col min="2" max="2" width="70.85546875" style="51" customWidth="1"/>
    <col min="3" max="16384" width="67.42578125" style="51"/>
  </cols>
  <sheetData>
    <row r="1" spans="1:2" x14ac:dyDescent="0.25">
      <c r="A1" s="49" t="s">
        <v>11</v>
      </c>
      <c r="B1" s="50" t="s">
        <v>28</v>
      </c>
    </row>
    <row r="2" spans="1:2" ht="120" x14ac:dyDescent="0.25">
      <c r="A2" s="49" t="s">
        <v>12</v>
      </c>
      <c r="B2" s="52" t="s">
        <v>32</v>
      </c>
    </row>
    <row r="3" spans="1:2" ht="45" x14ac:dyDescent="0.25">
      <c r="A3" s="49" t="s">
        <v>13</v>
      </c>
      <c r="B3" s="53" t="s">
        <v>14</v>
      </c>
    </row>
    <row r="4" spans="1:2" x14ac:dyDescent="0.25">
      <c r="A4" s="49" t="s">
        <v>15</v>
      </c>
      <c r="B4" s="50" t="s">
        <v>16</v>
      </c>
    </row>
    <row r="5" spans="1:2" ht="90" x14ac:dyDescent="0.25">
      <c r="A5" s="49" t="s">
        <v>17</v>
      </c>
      <c r="B5" s="53" t="s">
        <v>31</v>
      </c>
    </row>
    <row r="6" spans="1:2" x14ac:dyDescent="0.25">
      <c r="A6" s="49" t="s">
        <v>18</v>
      </c>
      <c r="B6" s="50" t="s">
        <v>19</v>
      </c>
    </row>
    <row r="7" spans="1:2" ht="105" x14ac:dyDescent="0.25">
      <c r="A7" s="49" t="s">
        <v>10</v>
      </c>
      <c r="B7" s="53" t="s">
        <v>30</v>
      </c>
    </row>
    <row r="8" spans="1:2" ht="30" x14ac:dyDescent="0.25">
      <c r="A8" s="49" t="s">
        <v>20</v>
      </c>
      <c r="B8" s="53" t="s">
        <v>21</v>
      </c>
    </row>
    <row r="9" spans="1:2" ht="30" x14ac:dyDescent="0.25">
      <c r="A9" s="49" t="s">
        <v>22</v>
      </c>
      <c r="B9" s="50" t="s">
        <v>9</v>
      </c>
    </row>
    <row r="10" spans="1:2" x14ac:dyDescent="0.25">
      <c r="A10" s="67" t="s">
        <v>23</v>
      </c>
      <c r="B10" s="69" t="s">
        <v>29</v>
      </c>
    </row>
    <row r="11" spans="1:2" x14ac:dyDescent="0.25">
      <c r="A11" s="68"/>
      <c r="B11" s="70"/>
    </row>
    <row r="12" spans="1:2" x14ac:dyDescent="0.25">
      <c r="A12" s="68"/>
      <c r="B12" s="71"/>
    </row>
    <row r="13" spans="1:2" x14ac:dyDescent="0.25">
      <c r="A13" s="49" t="s">
        <v>24</v>
      </c>
      <c r="B13" s="54" t="s">
        <v>25</v>
      </c>
    </row>
    <row r="14" spans="1:2" x14ac:dyDescent="0.25">
      <c r="A14" s="49" t="s">
        <v>26</v>
      </c>
      <c r="B14" s="50" t="s">
        <v>33</v>
      </c>
    </row>
  </sheetData>
  <mergeCells count="2">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F-4</vt:lpstr>
      <vt:lpstr>Метадеректер</vt:lpstr>
      <vt:lpstr>'F-4'!Область_печати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Кристина Пистун</cp:lastModifiedBy>
  <cp:lastPrinted>2017-09-06T10:42:05Z</cp:lastPrinted>
  <dcterms:created xsi:type="dcterms:W3CDTF">2011-05-01T09:55:58Z</dcterms:created>
  <dcterms:modified xsi:type="dcterms:W3CDTF">2025-12-09T06:00:46Z</dcterms:modified>
</cp:coreProperties>
</file>